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Озим. всего" sheetId="1" r:id="rId1"/>
    <sheet name="Озим. по репр." sheetId="2" r:id="rId2"/>
  </sheets>
  <definedNames>
    <definedName name="_xlnm.Print_Area" localSheetId="0">'Озим. всего'!$A$1:$S$38</definedName>
    <definedName name="_xlnm.Print_Area" localSheetId="1">'Озим. по репр.'!$A$1:$S$33</definedName>
  </definedNames>
  <calcPr fullCalcOnLoad="1"/>
</workbook>
</file>

<file path=xl/sharedStrings.xml><?xml version="1.0" encoding="utf-8"?>
<sst xmlns="http://schemas.openxmlformats.org/spreadsheetml/2006/main" count="88" uniqueCount="58">
  <si>
    <t>Информация  о наличии проверенных семян озимых культур  в разрезе репродукций по состоянию на 4 сентября 2012 г.</t>
  </si>
  <si>
    <t>Наименование районов</t>
  </si>
  <si>
    <t>Проверено всего, тонн</t>
  </si>
  <si>
    <t>ПР</t>
  </si>
  <si>
    <t>суперэлита</t>
  </si>
  <si>
    <t>элита</t>
  </si>
  <si>
    <t>Всего ОС,ЭС</t>
  </si>
  <si>
    <t>% к пров.</t>
  </si>
  <si>
    <t>1репр</t>
  </si>
  <si>
    <t>2репр</t>
  </si>
  <si>
    <t>3репр</t>
  </si>
  <si>
    <t>4репр</t>
  </si>
  <si>
    <t>1-4 репр.</t>
  </si>
  <si>
    <t>5репр</t>
  </si>
  <si>
    <t>мас</t>
  </si>
  <si>
    <t>не сортовые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</si>
  <si>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</si>
  <si>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</si>
  <si>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</si>
  <si>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</si>
  <si>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</si>
  <si>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</si>
  <si>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</si>
  <si>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</si>
  <si>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</si>
  <si>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</si>
  <si>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Мар-Пасадский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</si>
  <si>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</si>
  <si>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</si>
  <si>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</si>
  <si>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</si>
  <si>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</si>
  <si>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</si>
  <si>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</si>
  <si>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</si>
  <si>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</si>
  <si>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</si>
  <si>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</si>
  <si>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Качество семян озимых культур по состоянию на 4 сентября 2012 г.</t>
  </si>
  <si>
    <t>План засыпки, тонн</t>
  </si>
  <si>
    <t>Наличие  семян, тонн</t>
  </si>
  <si>
    <t>% к плану засыпки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</si>
  <si>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</si>
  <si>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</si>
  <si>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</si>
  <si>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</si>
  <si>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</si>
  <si>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</si>
  <si>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</si>
  <si>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в том числе</t>
  </si>
  <si>
    <t>по  влаж.</t>
  </si>
  <si>
    <t>по заселен. вредит.тонн</t>
  </si>
  <si>
    <t>тонн</t>
  </si>
  <si>
    <t>н.н.до 10 %, тонн</t>
  </si>
  <si>
    <t>н.н. 10-20 %, тонн</t>
  </si>
  <si>
    <t>%</t>
  </si>
  <si>
    <t>Марпосадский</t>
  </si>
  <si>
    <t>Было на 01.09. 2011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</si>
</sst>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0.000000000"/>
    <numFmt numFmtId="185" formatCode="0.0000000000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3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"/>
      <family val="0"/>
    </font>
    <font>
      <b/>
      <sz val="12"/>
      <name val="Arial Cyr"/>
      <family val="0"/>
    </font>
    <font>
      <b/>
      <sz val="13"/>
      <name val="Times New Roman"/>
      <family val="1"/>
    </font>
    <font>
      <sz val="13"/>
      <name val="Arial"/>
      <family val="2"/>
    </font>
    <font>
      <b/>
      <i/>
      <sz val="13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7" fillId="33" borderId="10" xfId="57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3" borderId="10" xfId="57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11" fillId="0" borderId="10" xfId="57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11" fillId="0" borderId="2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33" borderId="26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3886200" y="2333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3886200" y="2333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view="pageBreakPreview" zoomScale="75" zoomScaleNormal="75" zoomScaleSheetLayoutView="75" zoomScalePageLayoutView="0" workbookViewId="0" topLeftCell="A1">
      <selection activeCell="A31" sqref="A31:S37"/>
    </sheetView>
  </sheetViews>
  <sheetFormatPr defaultColWidth="9.140625" defaultRowHeight="12.75"/>
  <cols>
    <col min="1" max="1" width="23.140625" style="0" customWidth="1"/>
    <col min="2" max="4" width="11.7109375" style="0" customWidth="1"/>
    <col min="5" max="5" width="11.57421875" style="0" customWidth="1"/>
    <col min="6" max="6" width="9.8515625" style="0" customWidth="1"/>
    <col min="7" max="7" width="10.7109375" style="0" customWidth="1"/>
    <col min="8" max="8" width="10.8515625" style="0" customWidth="1"/>
    <col min="9" max="9" width="11.28125" style="0" customWidth="1"/>
    <col min="10" max="10" width="10.7109375" style="0" bestFit="1" customWidth="1"/>
    <col min="11" max="11" width="9.421875" style="0" bestFit="1" customWidth="1"/>
    <col min="12" max="12" width="11.7109375" style="0" customWidth="1"/>
    <col min="13" max="13" width="9.421875" style="0" bestFit="1" customWidth="1"/>
    <col min="14" max="14" width="9.57421875" style="0" customWidth="1"/>
    <col min="17" max="17" width="8.140625" style="0" customWidth="1"/>
    <col min="18" max="18" width="9.00390625" style="0" customWidth="1"/>
    <col min="19" max="19" width="12.00390625" style="0" customWidth="1"/>
  </cols>
  <sheetData>
    <row r="2" spans="1:19" ht="16.5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0"/>
    </row>
    <row r="3" spans="1:19" ht="17.25" thickBot="1">
      <c r="A3" s="31"/>
      <c r="B3" s="31"/>
      <c r="C3" s="31"/>
      <c r="D3" s="31"/>
      <c r="E3" s="32"/>
      <c r="F3" s="33"/>
      <c r="G3" s="32"/>
      <c r="H3" s="32"/>
      <c r="I3" s="32"/>
      <c r="J3" s="32"/>
      <c r="K3" s="32"/>
      <c r="L3" s="34"/>
      <c r="M3" s="34"/>
      <c r="N3" s="34"/>
      <c r="O3" s="34"/>
      <c r="P3" s="34"/>
      <c r="Q3" s="34"/>
      <c r="R3" s="34"/>
      <c r="S3" s="34"/>
    </row>
    <row r="4" spans="1:19" ht="16.5">
      <c r="A4" s="86" t="s">
        <v>1</v>
      </c>
      <c r="B4" s="75" t="s">
        <v>39</v>
      </c>
      <c r="C4" s="75" t="s">
        <v>40</v>
      </c>
      <c r="D4" s="78" t="s">
        <v>41</v>
      </c>
      <c r="E4" s="75" t="s">
        <v>42</v>
      </c>
      <c r="F4" s="75" t="s">
        <v>43</v>
      </c>
      <c r="G4" s="91" t="s">
        <v>44</v>
      </c>
      <c r="H4" s="91" t="s">
        <v>45</v>
      </c>
      <c r="I4" s="91" t="s">
        <v>46</v>
      </c>
      <c r="J4" s="91" t="s">
        <v>45</v>
      </c>
      <c r="K4" s="78" t="s">
        <v>47</v>
      </c>
      <c r="L4" s="78" t="s">
        <v>45</v>
      </c>
      <c r="M4" s="35" t="s">
        <v>48</v>
      </c>
      <c r="N4" s="36"/>
      <c r="O4" s="81" t="s">
        <v>49</v>
      </c>
      <c r="P4" s="82"/>
      <c r="Q4" s="83" t="s">
        <v>50</v>
      </c>
      <c r="R4" s="84"/>
      <c r="S4" s="67" t="s">
        <v>51</v>
      </c>
    </row>
    <row r="5" spans="1:19" ht="16.5">
      <c r="A5" s="87"/>
      <c r="B5" s="89"/>
      <c r="C5" s="76"/>
      <c r="D5" s="79"/>
      <c r="E5" s="76"/>
      <c r="F5" s="76"/>
      <c r="G5" s="92"/>
      <c r="H5" s="92"/>
      <c r="I5" s="92"/>
      <c r="J5" s="92"/>
      <c r="K5" s="79"/>
      <c r="L5" s="79"/>
      <c r="M5" s="70" t="s">
        <v>52</v>
      </c>
      <c r="N5" s="38"/>
      <c r="O5" s="72" t="s">
        <v>53</v>
      </c>
      <c r="P5" s="72" t="s">
        <v>54</v>
      </c>
      <c r="Q5" s="70" t="s">
        <v>52</v>
      </c>
      <c r="R5" s="39"/>
      <c r="S5" s="68"/>
    </row>
    <row r="6" spans="1:19" ht="37.5" customHeight="1">
      <c r="A6" s="88"/>
      <c r="B6" s="90"/>
      <c r="C6" s="77"/>
      <c r="D6" s="80"/>
      <c r="E6" s="77"/>
      <c r="F6" s="77"/>
      <c r="G6" s="93"/>
      <c r="H6" s="93"/>
      <c r="I6" s="93"/>
      <c r="J6" s="93"/>
      <c r="K6" s="80"/>
      <c r="L6" s="80"/>
      <c r="M6" s="71"/>
      <c r="N6" s="40" t="s">
        <v>55</v>
      </c>
      <c r="O6" s="73"/>
      <c r="P6" s="74"/>
      <c r="Q6" s="71"/>
      <c r="R6" s="40" t="s">
        <v>55</v>
      </c>
      <c r="S6" s="69"/>
    </row>
    <row r="7" spans="1:19" s="6" customFormat="1" ht="16.5">
      <c r="A7" s="41" t="s">
        <v>16</v>
      </c>
      <c r="B7" s="42">
        <v>1310</v>
      </c>
      <c r="C7" s="42">
        <v>583</v>
      </c>
      <c r="D7" s="43">
        <f aca="true" t="shared" si="0" ref="D7:D29">C7/B7*100</f>
        <v>44.50381679389313</v>
      </c>
      <c r="E7" s="44">
        <v>583</v>
      </c>
      <c r="F7" s="44">
        <v>583</v>
      </c>
      <c r="G7" s="44">
        <v>335</v>
      </c>
      <c r="H7" s="45">
        <f aca="true" t="shared" si="1" ref="H7:H29">G7/F7*100</f>
        <v>57.46140651801029</v>
      </c>
      <c r="I7" s="44">
        <f aca="true" t="shared" si="2" ref="I7:I29">F7-G7</f>
        <v>248</v>
      </c>
      <c r="J7" s="45">
        <f aca="true" t="shared" si="3" ref="J7:J29">I7/F7*100</f>
        <v>42.53859348198971</v>
      </c>
      <c r="K7" s="46">
        <v>48</v>
      </c>
      <c r="L7" s="47">
        <f aca="true" t="shared" si="4" ref="L7:L29">K7/F7*100</f>
        <v>8.233276157804461</v>
      </c>
      <c r="M7" s="44">
        <v>200</v>
      </c>
      <c r="N7" s="47">
        <f aca="true" t="shared" si="5" ref="N7:N29">M7/F7*100</f>
        <v>34.305317324185246</v>
      </c>
      <c r="O7" s="47">
        <v>100</v>
      </c>
      <c r="P7" s="47">
        <v>100</v>
      </c>
      <c r="Q7" s="44"/>
      <c r="R7" s="47"/>
      <c r="S7" s="48">
        <v>0</v>
      </c>
    </row>
    <row r="8" spans="1:19" s="51" customFormat="1" ht="16.5">
      <c r="A8" s="41" t="s">
        <v>17</v>
      </c>
      <c r="B8" s="42">
        <v>928</v>
      </c>
      <c r="C8" s="42">
        <v>527</v>
      </c>
      <c r="D8" s="43">
        <f t="shared" si="0"/>
        <v>56.78879310344828</v>
      </c>
      <c r="E8" s="44">
        <v>527</v>
      </c>
      <c r="F8" s="40">
        <v>527</v>
      </c>
      <c r="G8" s="44">
        <v>106</v>
      </c>
      <c r="H8" s="45">
        <f t="shared" si="1"/>
        <v>20.113851992409867</v>
      </c>
      <c r="I8" s="40">
        <f t="shared" si="2"/>
        <v>421</v>
      </c>
      <c r="J8" s="45">
        <f t="shared" si="3"/>
        <v>79.88614800759012</v>
      </c>
      <c r="K8" s="44">
        <v>379</v>
      </c>
      <c r="L8" s="47">
        <f t="shared" si="4"/>
        <v>71.91650853889942</v>
      </c>
      <c r="M8" s="44">
        <v>54</v>
      </c>
      <c r="N8" s="49">
        <f t="shared" si="5"/>
        <v>10.246679316888045</v>
      </c>
      <c r="O8" s="49">
        <v>54</v>
      </c>
      <c r="P8" s="49"/>
      <c r="Q8" s="49"/>
      <c r="R8" s="49"/>
      <c r="S8" s="50">
        <v>0</v>
      </c>
    </row>
    <row r="9" spans="1:19" s="6" customFormat="1" ht="17.25" customHeight="1">
      <c r="A9" s="41" t="s">
        <v>18</v>
      </c>
      <c r="B9" s="42">
        <v>1470</v>
      </c>
      <c r="C9" s="42">
        <v>907</v>
      </c>
      <c r="D9" s="43">
        <f t="shared" si="0"/>
        <v>61.70068027210884</v>
      </c>
      <c r="E9" s="44">
        <v>907</v>
      </c>
      <c r="F9" s="40">
        <v>907</v>
      </c>
      <c r="G9" s="44">
        <v>507</v>
      </c>
      <c r="H9" s="45">
        <f t="shared" si="1"/>
        <v>55.89856670341786</v>
      </c>
      <c r="I9" s="40">
        <f t="shared" si="2"/>
        <v>400</v>
      </c>
      <c r="J9" s="45">
        <f t="shared" si="3"/>
        <v>44.10143329658214</v>
      </c>
      <c r="K9" s="44">
        <v>183</v>
      </c>
      <c r="L9" s="47">
        <f t="shared" si="4"/>
        <v>20.17640573318633</v>
      </c>
      <c r="M9" s="44">
        <v>217</v>
      </c>
      <c r="N9" s="49">
        <f t="shared" si="5"/>
        <v>23.92502756339581</v>
      </c>
      <c r="O9" s="49">
        <v>217</v>
      </c>
      <c r="P9" s="49"/>
      <c r="Q9" s="49"/>
      <c r="R9" s="49"/>
      <c r="S9" s="50">
        <v>0</v>
      </c>
    </row>
    <row r="10" spans="1:19" s="6" customFormat="1" ht="16.5">
      <c r="A10" s="41" t="s">
        <v>19</v>
      </c>
      <c r="B10" s="42">
        <v>1313</v>
      </c>
      <c r="C10" s="42">
        <v>947</v>
      </c>
      <c r="D10" s="43">
        <f t="shared" si="0"/>
        <v>72.12490479817212</v>
      </c>
      <c r="E10" s="44">
        <v>947</v>
      </c>
      <c r="F10" s="40">
        <v>947</v>
      </c>
      <c r="G10" s="44">
        <v>872</v>
      </c>
      <c r="H10" s="45">
        <f t="shared" si="1"/>
        <v>92.08025343189018</v>
      </c>
      <c r="I10" s="40">
        <f t="shared" si="2"/>
        <v>75</v>
      </c>
      <c r="J10" s="45">
        <f t="shared" si="3"/>
        <v>7.9197465681098205</v>
      </c>
      <c r="K10" s="44">
        <v>75</v>
      </c>
      <c r="L10" s="47">
        <f t="shared" si="4"/>
        <v>7.9197465681098205</v>
      </c>
      <c r="M10" s="44">
        <v>0</v>
      </c>
      <c r="N10" s="49">
        <f t="shared" si="5"/>
        <v>0</v>
      </c>
      <c r="O10" s="49">
        <v>0</v>
      </c>
      <c r="P10" s="49"/>
      <c r="Q10" s="49"/>
      <c r="R10" s="49"/>
      <c r="S10" s="50">
        <v>0</v>
      </c>
    </row>
    <row r="11" spans="1:19" s="6" customFormat="1" ht="15.75" customHeight="1">
      <c r="A11" s="41" t="s">
        <v>20</v>
      </c>
      <c r="B11" s="42">
        <v>713</v>
      </c>
      <c r="C11" s="42">
        <v>418</v>
      </c>
      <c r="D11" s="43">
        <f t="shared" si="0"/>
        <v>58.62552594670407</v>
      </c>
      <c r="E11" s="44">
        <v>418</v>
      </c>
      <c r="F11" s="40">
        <v>418</v>
      </c>
      <c r="G11" s="44">
        <v>358</v>
      </c>
      <c r="H11" s="45">
        <f t="shared" si="1"/>
        <v>85.64593301435407</v>
      </c>
      <c r="I11" s="40">
        <f t="shared" si="2"/>
        <v>60</v>
      </c>
      <c r="J11" s="45">
        <f t="shared" si="3"/>
        <v>14.354066985645932</v>
      </c>
      <c r="K11" s="44">
        <v>60</v>
      </c>
      <c r="L11" s="47">
        <f t="shared" si="4"/>
        <v>14.354066985645932</v>
      </c>
      <c r="M11" s="44"/>
      <c r="N11" s="49">
        <f t="shared" si="5"/>
        <v>0</v>
      </c>
      <c r="O11" s="49"/>
      <c r="P11" s="49"/>
      <c r="Q11" s="49"/>
      <c r="R11" s="49"/>
      <c r="S11" s="50">
        <v>0</v>
      </c>
    </row>
    <row r="12" spans="1:19" s="6" customFormat="1" ht="16.5">
      <c r="A12" s="41" t="s">
        <v>21</v>
      </c>
      <c r="B12" s="42">
        <v>1336</v>
      </c>
      <c r="C12" s="42">
        <v>633</v>
      </c>
      <c r="D12" s="43">
        <f t="shared" si="0"/>
        <v>47.380239520958085</v>
      </c>
      <c r="E12" s="44">
        <v>633</v>
      </c>
      <c r="F12" s="40">
        <v>633</v>
      </c>
      <c r="G12" s="44">
        <v>435</v>
      </c>
      <c r="H12" s="45">
        <f t="shared" si="1"/>
        <v>68.72037914691943</v>
      </c>
      <c r="I12" s="40">
        <f t="shared" si="2"/>
        <v>198</v>
      </c>
      <c r="J12" s="45">
        <f t="shared" si="3"/>
        <v>31.27962085308057</v>
      </c>
      <c r="K12" s="44">
        <v>83</v>
      </c>
      <c r="L12" s="47">
        <f t="shared" si="4"/>
        <v>13.112164296998422</v>
      </c>
      <c r="M12" s="44">
        <v>115</v>
      </c>
      <c r="N12" s="49">
        <f t="shared" si="5"/>
        <v>18.167456556082147</v>
      </c>
      <c r="O12" s="49">
        <v>65</v>
      </c>
      <c r="P12" s="49">
        <v>50</v>
      </c>
      <c r="Q12" s="49"/>
      <c r="R12" s="49"/>
      <c r="S12" s="50"/>
    </row>
    <row r="13" spans="1:19" s="6" customFormat="1" ht="16.5">
      <c r="A13" s="41" t="s">
        <v>22</v>
      </c>
      <c r="B13" s="42">
        <v>739</v>
      </c>
      <c r="C13" s="42">
        <v>320</v>
      </c>
      <c r="D13" s="43">
        <f t="shared" si="0"/>
        <v>43.301759133964815</v>
      </c>
      <c r="E13" s="44">
        <v>320</v>
      </c>
      <c r="F13" s="40">
        <v>320</v>
      </c>
      <c r="G13" s="44">
        <v>243</v>
      </c>
      <c r="H13" s="45">
        <f t="shared" si="1"/>
        <v>75.9375</v>
      </c>
      <c r="I13" s="40">
        <f t="shared" si="2"/>
        <v>77</v>
      </c>
      <c r="J13" s="45">
        <f t="shared" si="3"/>
        <v>24.0625</v>
      </c>
      <c r="K13" s="44">
        <v>77</v>
      </c>
      <c r="L13" s="47">
        <f t="shared" si="4"/>
        <v>24.0625</v>
      </c>
      <c r="M13" s="44">
        <v>42</v>
      </c>
      <c r="N13" s="49">
        <f t="shared" si="5"/>
        <v>13.125</v>
      </c>
      <c r="O13" s="49">
        <v>42</v>
      </c>
      <c r="P13" s="49"/>
      <c r="Q13" s="49"/>
      <c r="R13" s="49"/>
      <c r="S13" s="50"/>
    </row>
    <row r="14" spans="1:19" s="6" customFormat="1" ht="16.5">
      <c r="A14" s="41" t="s">
        <v>23</v>
      </c>
      <c r="B14" s="42">
        <v>1151</v>
      </c>
      <c r="C14" s="42">
        <v>830</v>
      </c>
      <c r="D14" s="43">
        <f t="shared" si="0"/>
        <v>72.11120764552564</v>
      </c>
      <c r="E14" s="44">
        <v>830</v>
      </c>
      <c r="F14" s="40">
        <v>775</v>
      </c>
      <c r="G14" s="44">
        <v>725</v>
      </c>
      <c r="H14" s="45">
        <f t="shared" si="1"/>
        <v>93.54838709677419</v>
      </c>
      <c r="I14" s="40">
        <f t="shared" si="2"/>
        <v>50</v>
      </c>
      <c r="J14" s="45">
        <f t="shared" si="3"/>
        <v>6.451612903225806</v>
      </c>
      <c r="K14" s="44">
        <v>50</v>
      </c>
      <c r="L14" s="47">
        <f t="shared" si="4"/>
        <v>6.451612903225806</v>
      </c>
      <c r="M14" s="44"/>
      <c r="N14" s="49">
        <f t="shared" si="5"/>
        <v>0</v>
      </c>
      <c r="O14" s="49"/>
      <c r="P14" s="49"/>
      <c r="Q14" s="49"/>
      <c r="R14" s="49"/>
      <c r="S14" s="50">
        <v>0</v>
      </c>
    </row>
    <row r="15" spans="1:19" s="6" customFormat="1" ht="16.5">
      <c r="A15" s="41" t="s">
        <v>24</v>
      </c>
      <c r="B15" s="42">
        <v>972</v>
      </c>
      <c r="C15" s="42">
        <v>571</v>
      </c>
      <c r="D15" s="43">
        <f t="shared" si="0"/>
        <v>58.744855967078195</v>
      </c>
      <c r="E15" s="44">
        <v>571</v>
      </c>
      <c r="F15" s="40">
        <v>571</v>
      </c>
      <c r="G15" s="44">
        <v>546</v>
      </c>
      <c r="H15" s="45">
        <f t="shared" si="1"/>
        <v>95.6217162872154</v>
      </c>
      <c r="I15" s="40">
        <f t="shared" si="2"/>
        <v>25</v>
      </c>
      <c r="J15" s="45">
        <f t="shared" si="3"/>
        <v>4.378283712784588</v>
      </c>
      <c r="K15" s="44">
        <v>25</v>
      </c>
      <c r="L15" s="47">
        <f t="shared" si="4"/>
        <v>4.378283712784588</v>
      </c>
      <c r="M15" s="44">
        <v>0</v>
      </c>
      <c r="N15" s="49">
        <f t="shared" si="5"/>
        <v>0</v>
      </c>
      <c r="O15" s="49"/>
      <c r="P15" s="49"/>
      <c r="Q15" s="49"/>
      <c r="R15" s="49"/>
      <c r="S15" s="50">
        <v>0</v>
      </c>
    </row>
    <row r="16" spans="1:19" s="51" customFormat="1" ht="16.5">
      <c r="A16" s="41" t="s">
        <v>25</v>
      </c>
      <c r="B16" s="42">
        <v>460</v>
      </c>
      <c r="C16" s="42">
        <v>480</v>
      </c>
      <c r="D16" s="43">
        <f t="shared" si="0"/>
        <v>104.34782608695652</v>
      </c>
      <c r="E16" s="44">
        <v>480</v>
      </c>
      <c r="F16" s="40">
        <v>480</v>
      </c>
      <c r="G16" s="44">
        <v>406</v>
      </c>
      <c r="H16" s="45">
        <f t="shared" si="1"/>
        <v>84.58333333333333</v>
      </c>
      <c r="I16" s="40">
        <f t="shared" si="2"/>
        <v>74</v>
      </c>
      <c r="J16" s="45">
        <f t="shared" si="3"/>
        <v>15.416666666666668</v>
      </c>
      <c r="K16" s="44">
        <v>74</v>
      </c>
      <c r="L16" s="47">
        <f t="shared" si="4"/>
        <v>15.416666666666668</v>
      </c>
      <c r="M16" s="44">
        <v>0</v>
      </c>
      <c r="N16" s="49">
        <f t="shared" si="5"/>
        <v>0</v>
      </c>
      <c r="O16" s="49">
        <v>0</v>
      </c>
      <c r="P16" s="49"/>
      <c r="Q16" s="49"/>
      <c r="R16" s="49"/>
      <c r="S16" s="50">
        <v>0</v>
      </c>
    </row>
    <row r="17" spans="1:19" s="51" customFormat="1" ht="17.25" customHeight="1">
      <c r="A17" s="41" t="s">
        <v>56</v>
      </c>
      <c r="B17" s="42">
        <v>667</v>
      </c>
      <c r="C17" s="42">
        <v>360</v>
      </c>
      <c r="D17" s="43">
        <f t="shared" si="0"/>
        <v>53.973013493253376</v>
      </c>
      <c r="E17" s="44">
        <v>360</v>
      </c>
      <c r="F17" s="40">
        <v>360</v>
      </c>
      <c r="G17" s="44">
        <v>330</v>
      </c>
      <c r="H17" s="45">
        <f t="shared" si="1"/>
        <v>91.66666666666666</v>
      </c>
      <c r="I17" s="40">
        <f t="shared" si="2"/>
        <v>30</v>
      </c>
      <c r="J17" s="45">
        <f t="shared" si="3"/>
        <v>8.333333333333332</v>
      </c>
      <c r="K17" s="44">
        <v>30</v>
      </c>
      <c r="L17" s="47">
        <f t="shared" si="4"/>
        <v>8.333333333333332</v>
      </c>
      <c r="M17" s="44"/>
      <c r="N17" s="49">
        <f t="shared" si="5"/>
        <v>0</v>
      </c>
      <c r="O17" s="49"/>
      <c r="P17" s="49"/>
      <c r="Q17" s="49"/>
      <c r="R17" s="49"/>
      <c r="S17" s="50">
        <v>0</v>
      </c>
    </row>
    <row r="18" spans="1:19" s="6" customFormat="1" ht="16.5">
      <c r="A18" s="41" t="s">
        <v>27</v>
      </c>
      <c r="B18" s="42">
        <v>1269</v>
      </c>
      <c r="C18" s="42">
        <v>1073</v>
      </c>
      <c r="D18" s="43">
        <f t="shared" si="0"/>
        <v>84.55476753349093</v>
      </c>
      <c r="E18" s="44">
        <v>1073</v>
      </c>
      <c r="F18" s="40">
        <v>1073</v>
      </c>
      <c r="G18" s="44">
        <v>784</v>
      </c>
      <c r="H18" s="45">
        <f t="shared" si="1"/>
        <v>73.06616961789375</v>
      </c>
      <c r="I18" s="40">
        <f t="shared" si="2"/>
        <v>289</v>
      </c>
      <c r="J18" s="45">
        <f t="shared" si="3"/>
        <v>26.933830382106244</v>
      </c>
      <c r="K18" s="44">
        <v>289</v>
      </c>
      <c r="L18" s="47">
        <f t="shared" si="4"/>
        <v>26.933830382106244</v>
      </c>
      <c r="M18" s="44">
        <v>62</v>
      </c>
      <c r="N18" s="49">
        <f t="shared" si="5"/>
        <v>5.778191985088537</v>
      </c>
      <c r="O18" s="49">
        <v>62</v>
      </c>
      <c r="P18" s="49"/>
      <c r="Q18" s="49"/>
      <c r="R18" s="49"/>
      <c r="S18" s="50">
        <v>178</v>
      </c>
    </row>
    <row r="19" spans="1:19" s="51" customFormat="1" ht="16.5">
      <c r="A19" s="41" t="s">
        <v>28</v>
      </c>
      <c r="B19" s="42">
        <v>1820</v>
      </c>
      <c r="C19" s="42">
        <v>1266</v>
      </c>
      <c r="D19" s="43">
        <f t="shared" si="0"/>
        <v>69.56043956043956</v>
      </c>
      <c r="E19" s="44">
        <v>1266</v>
      </c>
      <c r="F19" s="40">
        <v>1266</v>
      </c>
      <c r="G19" s="44">
        <v>1074</v>
      </c>
      <c r="H19" s="45">
        <f t="shared" si="1"/>
        <v>84.83412322274881</v>
      </c>
      <c r="I19" s="40">
        <f t="shared" si="2"/>
        <v>192</v>
      </c>
      <c r="J19" s="45">
        <f t="shared" si="3"/>
        <v>15.165876777251185</v>
      </c>
      <c r="K19" s="44">
        <v>180</v>
      </c>
      <c r="L19" s="47">
        <f t="shared" si="4"/>
        <v>14.218009478672986</v>
      </c>
      <c r="M19" s="44">
        <v>132</v>
      </c>
      <c r="N19" s="49">
        <f t="shared" si="5"/>
        <v>10.42654028436019</v>
      </c>
      <c r="O19" s="49">
        <v>120</v>
      </c>
      <c r="P19" s="49">
        <v>12</v>
      </c>
      <c r="Q19" s="49"/>
      <c r="R19" s="49"/>
      <c r="S19" s="50">
        <v>0</v>
      </c>
    </row>
    <row r="20" spans="1:19" s="6" customFormat="1" ht="16.5">
      <c r="A20" s="41" t="s">
        <v>29</v>
      </c>
      <c r="B20" s="42">
        <v>1268</v>
      </c>
      <c r="C20" s="42">
        <v>604</v>
      </c>
      <c r="D20" s="43">
        <f t="shared" si="0"/>
        <v>47.63406940063091</v>
      </c>
      <c r="E20" s="44">
        <v>604</v>
      </c>
      <c r="F20" s="40">
        <v>604</v>
      </c>
      <c r="G20" s="44">
        <v>384</v>
      </c>
      <c r="H20" s="45">
        <f t="shared" si="1"/>
        <v>63.576158940397356</v>
      </c>
      <c r="I20" s="40">
        <f t="shared" si="2"/>
        <v>220</v>
      </c>
      <c r="J20" s="45">
        <f t="shared" si="3"/>
        <v>36.423841059602644</v>
      </c>
      <c r="K20" s="44">
        <v>150</v>
      </c>
      <c r="L20" s="47">
        <f t="shared" si="4"/>
        <v>24.834437086092713</v>
      </c>
      <c r="M20" s="44">
        <v>120</v>
      </c>
      <c r="N20" s="49">
        <f t="shared" si="5"/>
        <v>19.867549668874172</v>
      </c>
      <c r="O20" s="49">
        <v>120</v>
      </c>
      <c r="P20" s="49"/>
      <c r="Q20" s="49"/>
      <c r="R20" s="49"/>
      <c r="S20" s="50">
        <v>0</v>
      </c>
    </row>
    <row r="21" spans="1:19" s="51" customFormat="1" ht="16.5">
      <c r="A21" s="41" t="s">
        <v>30</v>
      </c>
      <c r="B21" s="42">
        <v>1604</v>
      </c>
      <c r="C21" s="42">
        <v>1138</v>
      </c>
      <c r="D21" s="43">
        <f t="shared" si="0"/>
        <v>70.94763092269328</v>
      </c>
      <c r="E21" s="44">
        <v>1138</v>
      </c>
      <c r="F21" s="40">
        <v>1138</v>
      </c>
      <c r="G21" s="44">
        <v>888</v>
      </c>
      <c r="H21" s="45">
        <f t="shared" si="1"/>
        <v>78.03163444639719</v>
      </c>
      <c r="I21" s="40">
        <f t="shared" si="2"/>
        <v>250</v>
      </c>
      <c r="J21" s="45">
        <f t="shared" si="3"/>
        <v>21.968365553602812</v>
      </c>
      <c r="K21" s="44">
        <v>250</v>
      </c>
      <c r="L21" s="47">
        <f t="shared" si="4"/>
        <v>21.968365553602812</v>
      </c>
      <c r="M21" s="44">
        <v>0</v>
      </c>
      <c r="N21" s="49">
        <f t="shared" si="5"/>
        <v>0</v>
      </c>
      <c r="O21" s="49"/>
      <c r="P21" s="49"/>
      <c r="Q21" s="49"/>
      <c r="R21" s="49"/>
      <c r="S21" s="50">
        <v>0</v>
      </c>
    </row>
    <row r="22" spans="1:19" s="6" customFormat="1" ht="16.5">
      <c r="A22" s="41" t="s">
        <v>31</v>
      </c>
      <c r="B22" s="42">
        <v>1025</v>
      </c>
      <c r="C22" s="42">
        <v>628</v>
      </c>
      <c r="D22" s="43">
        <f t="shared" si="0"/>
        <v>61.26829268292683</v>
      </c>
      <c r="E22" s="52">
        <v>628</v>
      </c>
      <c r="F22" s="40">
        <v>628</v>
      </c>
      <c r="G22" s="44">
        <v>564</v>
      </c>
      <c r="H22" s="45">
        <f t="shared" si="1"/>
        <v>89.80891719745223</v>
      </c>
      <c r="I22" s="40">
        <f t="shared" si="2"/>
        <v>64</v>
      </c>
      <c r="J22" s="45">
        <f t="shared" si="3"/>
        <v>10.191082802547772</v>
      </c>
      <c r="K22" s="44">
        <v>64</v>
      </c>
      <c r="L22" s="47">
        <f t="shared" si="4"/>
        <v>10.191082802547772</v>
      </c>
      <c r="M22" s="44">
        <v>0</v>
      </c>
      <c r="N22" s="49">
        <f t="shared" si="5"/>
        <v>0</v>
      </c>
      <c r="O22" s="49"/>
      <c r="P22" s="49"/>
      <c r="Q22" s="49"/>
      <c r="R22" s="49"/>
      <c r="S22" s="50">
        <v>0</v>
      </c>
    </row>
    <row r="23" spans="1:19" s="6" customFormat="1" ht="16.5">
      <c r="A23" s="41" t="s">
        <v>32</v>
      </c>
      <c r="B23" s="42">
        <v>805</v>
      </c>
      <c r="C23" s="42">
        <v>406</v>
      </c>
      <c r="D23" s="43">
        <f t="shared" si="0"/>
        <v>50.43478260869565</v>
      </c>
      <c r="E23" s="53">
        <v>406</v>
      </c>
      <c r="F23" s="40">
        <v>406</v>
      </c>
      <c r="G23" s="44">
        <v>125</v>
      </c>
      <c r="H23" s="45">
        <f t="shared" si="1"/>
        <v>30.78817733990148</v>
      </c>
      <c r="I23" s="40">
        <f t="shared" si="2"/>
        <v>281</v>
      </c>
      <c r="J23" s="45">
        <f t="shared" si="3"/>
        <v>69.21182266009852</v>
      </c>
      <c r="K23" s="44">
        <v>281</v>
      </c>
      <c r="L23" s="47">
        <f t="shared" si="4"/>
        <v>69.21182266009852</v>
      </c>
      <c r="M23" s="44">
        <v>249</v>
      </c>
      <c r="N23" s="49">
        <f t="shared" si="5"/>
        <v>61.330049261083744</v>
      </c>
      <c r="O23" s="49">
        <v>249</v>
      </c>
      <c r="P23" s="49"/>
      <c r="Q23" s="49"/>
      <c r="R23" s="49"/>
      <c r="S23" s="50">
        <v>0</v>
      </c>
    </row>
    <row r="24" spans="1:19" s="6" customFormat="1" ht="15.75" customHeight="1">
      <c r="A24" s="41" t="s">
        <v>33</v>
      </c>
      <c r="B24" s="42">
        <v>345</v>
      </c>
      <c r="C24" s="42">
        <v>180</v>
      </c>
      <c r="D24" s="43">
        <f t="shared" si="0"/>
        <v>52.17391304347826</v>
      </c>
      <c r="E24" s="44">
        <v>180</v>
      </c>
      <c r="F24" s="40">
        <v>180</v>
      </c>
      <c r="G24" s="44">
        <v>120</v>
      </c>
      <c r="H24" s="45">
        <f t="shared" si="1"/>
        <v>66.66666666666666</v>
      </c>
      <c r="I24" s="40">
        <f t="shared" si="2"/>
        <v>60</v>
      </c>
      <c r="J24" s="45">
        <f t="shared" si="3"/>
        <v>33.33333333333333</v>
      </c>
      <c r="K24" s="44">
        <v>60</v>
      </c>
      <c r="L24" s="47">
        <f t="shared" si="4"/>
        <v>33.33333333333333</v>
      </c>
      <c r="M24" s="44">
        <v>0</v>
      </c>
      <c r="N24" s="49">
        <f t="shared" si="5"/>
        <v>0</v>
      </c>
      <c r="O24" s="49"/>
      <c r="P24" s="49"/>
      <c r="Q24" s="49"/>
      <c r="R24" s="49"/>
      <c r="S24" s="50">
        <v>0</v>
      </c>
    </row>
    <row r="25" spans="1:19" s="51" customFormat="1" ht="16.5">
      <c r="A25" s="41" t="s">
        <v>34</v>
      </c>
      <c r="B25" s="42">
        <v>1585</v>
      </c>
      <c r="C25" s="42">
        <v>1044</v>
      </c>
      <c r="D25" s="43">
        <f t="shared" si="0"/>
        <v>65.86750788643533</v>
      </c>
      <c r="E25" s="44">
        <v>1044</v>
      </c>
      <c r="F25" s="40">
        <v>1044</v>
      </c>
      <c r="G25" s="44">
        <v>921</v>
      </c>
      <c r="H25" s="45">
        <f t="shared" si="1"/>
        <v>88.2183908045977</v>
      </c>
      <c r="I25" s="40">
        <f t="shared" si="2"/>
        <v>123</v>
      </c>
      <c r="J25" s="45">
        <f t="shared" si="3"/>
        <v>11.781609195402298</v>
      </c>
      <c r="K25" s="44">
        <v>123</v>
      </c>
      <c r="L25" s="47">
        <f t="shared" si="4"/>
        <v>11.781609195402298</v>
      </c>
      <c r="M25" s="44">
        <v>0</v>
      </c>
      <c r="N25" s="49">
        <f t="shared" si="5"/>
        <v>0</v>
      </c>
      <c r="O25" s="49"/>
      <c r="P25" s="49">
        <v>0</v>
      </c>
      <c r="Q25" s="49"/>
      <c r="R25" s="49"/>
      <c r="S25" s="50">
        <v>0</v>
      </c>
    </row>
    <row r="26" spans="1:19" s="6" customFormat="1" ht="16.5">
      <c r="A26" s="41" t="s">
        <v>35</v>
      </c>
      <c r="B26" s="42">
        <v>1265</v>
      </c>
      <c r="C26" s="42">
        <v>1023</v>
      </c>
      <c r="D26" s="43">
        <f t="shared" si="0"/>
        <v>80.8695652173913</v>
      </c>
      <c r="E26" s="44">
        <v>1023</v>
      </c>
      <c r="F26" s="40">
        <v>1023</v>
      </c>
      <c r="G26" s="44">
        <v>809</v>
      </c>
      <c r="H26" s="45">
        <f t="shared" si="1"/>
        <v>79.0811339198436</v>
      </c>
      <c r="I26" s="40">
        <f t="shared" si="2"/>
        <v>214</v>
      </c>
      <c r="J26" s="45">
        <f t="shared" si="3"/>
        <v>20.918866080156402</v>
      </c>
      <c r="K26" s="44">
        <v>214</v>
      </c>
      <c r="L26" s="47">
        <f t="shared" si="4"/>
        <v>20.918866080156402</v>
      </c>
      <c r="M26" s="44">
        <v>0</v>
      </c>
      <c r="N26" s="49">
        <f t="shared" si="5"/>
        <v>0</v>
      </c>
      <c r="O26" s="49"/>
      <c r="P26" s="49"/>
      <c r="Q26" s="49"/>
      <c r="R26" s="49"/>
      <c r="S26" s="50">
        <v>0</v>
      </c>
    </row>
    <row r="27" spans="1:19" s="6" customFormat="1" ht="16.5">
      <c r="A27" s="41" t="s">
        <v>36</v>
      </c>
      <c r="B27" s="42">
        <v>946</v>
      </c>
      <c r="C27" s="42">
        <v>780</v>
      </c>
      <c r="D27" s="43">
        <f t="shared" si="0"/>
        <v>82.4524312896406</v>
      </c>
      <c r="E27" s="44">
        <v>780</v>
      </c>
      <c r="F27" s="40">
        <v>780</v>
      </c>
      <c r="G27" s="44">
        <v>430</v>
      </c>
      <c r="H27" s="45">
        <f t="shared" si="1"/>
        <v>55.12820512820513</v>
      </c>
      <c r="I27" s="40">
        <f t="shared" si="2"/>
        <v>350</v>
      </c>
      <c r="J27" s="45">
        <f t="shared" si="3"/>
        <v>44.871794871794876</v>
      </c>
      <c r="K27" s="44">
        <v>350</v>
      </c>
      <c r="L27" s="47">
        <f t="shared" si="4"/>
        <v>44.871794871794876</v>
      </c>
      <c r="M27" s="44">
        <v>135</v>
      </c>
      <c r="N27" s="49">
        <f t="shared" si="5"/>
        <v>17.307692307692307</v>
      </c>
      <c r="O27" s="54"/>
      <c r="P27" s="54">
        <v>135</v>
      </c>
      <c r="Q27" s="54"/>
      <c r="R27" s="49"/>
      <c r="S27" s="50">
        <v>0</v>
      </c>
    </row>
    <row r="28" spans="1:19" s="6" customFormat="1" ht="16.5">
      <c r="A28" s="55" t="s">
        <v>37</v>
      </c>
      <c r="B28" s="56">
        <f>SUM(B7:B27)</f>
        <v>22991</v>
      </c>
      <c r="C28" s="56">
        <f>SUM(C7:C27)</f>
        <v>14718</v>
      </c>
      <c r="D28" s="57">
        <f t="shared" si="0"/>
        <v>64.01635422556653</v>
      </c>
      <c r="E28" s="37">
        <f>SUM(E7:E27)</f>
        <v>14718</v>
      </c>
      <c r="F28" s="58">
        <f>SUM(F7:F27)</f>
        <v>14663</v>
      </c>
      <c r="G28" s="37">
        <f>SUM(G7:G27)</f>
        <v>10962</v>
      </c>
      <c r="H28" s="59">
        <f t="shared" si="1"/>
        <v>74.75959899065676</v>
      </c>
      <c r="I28" s="60">
        <f t="shared" si="2"/>
        <v>3701</v>
      </c>
      <c r="J28" s="59">
        <f t="shared" si="3"/>
        <v>25.240401009343245</v>
      </c>
      <c r="K28" s="37">
        <f>SUM(K7:K27)</f>
        <v>3045</v>
      </c>
      <c r="L28" s="61">
        <f t="shared" si="4"/>
        <v>20.766555275182434</v>
      </c>
      <c r="M28" s="37">
        <f>SUM(M7:M27)</f>
        <v>1326</v>
      </c>
      <c r="N28" s="62">
        <f t="shared" si="5"/>
        <v>9.043169883379935</v>
      </c>
      <c r="O28" s="63">
        <f>SUM(O7:O27)</f>
        <v>1029</v>
      </c>
      <c r="P28" s="63">
        <f>SUM(P9:P27)</f>
        <v>197</v>
      </c>
      <c r="Q28" s="63">
        <f>SUM(Q7:Q27)</f>
        <v>0</v>
      </c>
      <c r="R28" s="62">
        <f>Q28/F28*100</f>
        <v>0</v>
      </c>
      <c r="S28" s="64">
        <f>SUM(S7:S27)</f>
        <v>178</v>
      </c>
    </row>
    <row r="29" spans="1:19" s="6" customFormat="1" ht="16.5">
      <c r="A29" s="65" t="s">
        <v>57</v>
      </c>
      <c r="B29" s="66">
        <v>26400</v>
      </c>
      <c r="C29" s="66">
        <v>23750</v>
      </c>
      <c r="D29" s="57">
        <f t="shared" si="0"/>
        <v>89.96212121212122</v>
      </c>
      <c r="E29" s="60">
        <v>21713</v>
      </c>
      <c r="F29" s="60">
        <v>21572</v>
      </c>
      <c r="G29" s="60">
        <v>14235</v>
      </c>
      <c r="H29" s="59">
        <f t="shared" si="1"/>
        <v>65.98831819024662</v>
      </c>
      <c r="I29" s="60">
        <f t="shared" si="2"/>
        <v>7337</v>
      </c>
      <c r="J29" s="59">
        <f t="shared" si="3"/>
        <v>34.011681809753384</v>
      </c>
      <c r="K29" s="66">
        <v>7167</v>
      </c>
      <c r="L29" s="62">
        <f t="shared" si="4"/>
        <v>33.22362321527906</v>
      </c>
      <c r="M29" s="66">
        <v>470</v>
      </c>
      <c r="N29" s="62">
        <f t="shared" si="5"/>
        <v>2.1787502317819394</v>
      </c>
      <c r="O29" s="62">
        <v>470</v>
      </c>
      <c r="P29" s="62">
        <v>0</v>
      </c>
      <c r="Q29" s="66">
        <v>0</v>
      </c>
      <c r="R29" s="62">
        <f>Q29/F29*100</f>
        <v>0</v>
      </c>
      <c r="S29" s="66">
        <v>0</v>
      </c>
    </row>
    <row r="30" s="6" customFormat="1" ht="12.75"/>
    <row r="32" spans="1:19" ht="15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</sheetData>
  <sheetProtection/>
  <mergeCells count="20">
    <mergeCell ref="A2:R2"/>
    <mergeCell ref="A4:A6"/>
    <mergeCell ref="B4:B6"/>
    <mergeCell ref="E4:E6"/>
    <mergeCell ref="F4:F6"/>
    <mergeCell ref="G4:G6"/>
    <mergeCell ref="H4:H6"/>
    <mergeCell ref="I4:I6"/>
    <mergeCell ref="J4:J6"/>
    <mergeCell ref="K4:K6"/>
    <mergeCell ref="S4:S6"/>
    <mergeCell ref="M5:M6"/>
    <mergeCell ref="O5:O6"/>
    <mergeCell ref="P5:P6"/>
    <mergeCell ref="Q5:Q6"/>
    <mergeCell ref="C4:C6"/>
    <mergeCell ref="L4:L6"/>
    <mergeCell ref="O4:P4"/>
    <mergeCell ref="Q4:R4"/>
    <mergeCell ref="D4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3"/>
  <sheetViews>
    <sheetView tabSelected="1" view="pageBreakPreview" zoomScale="75" zoomScaleNormal="75" zoomScaleSheetLayoutView="75" zoomScalePageLayoutView="0" workbookViewId="0" topLeftCell="A1">
      <selection activeCell="A28" sqref="A28:S33"/>
    </sheetView>
  </sheetViews>
  <sheetFormatPr defaultColWidth="9.140625" defaultRowHeight="12.75"/>
  <cols>
    <col min="1" max="1" width="21.421875" style="0" customWidth="1"/>
    <col min="2" max="2" width="14.421875" style="0" customWidth="1"/>
    <col min="3" max="6" width="9.28125" style="0" bestFit="1" customWidth="1"/>
    <col min="7" max="7" width="10.8515625" style="0" bestFit="1" customWidth="1"/>
    <col min="8" max="12" width="9.28125" style="0" bestFit="1" customWidth="1"/>
    <col min="13" max="13" width="10.8515625" style="0" bestFit="1" customWidth="1"/>
    <col min="14" max="14" width="9.28125" style="0" bestFit="1" customWidth="1"/>
    <col min="15" max="15" width="12.57421875" style="0" bestFit="1" customWidth="1"/>
    <col min="16" max="16" width="8.00390625" style="0" customWidth="1"/>
    <col min="17" max="17" width="10.8515625" style="0" bestFit="1" customWidth="1"/>
    <col min="18" max="18" width="8.140625" style="0" customWidth="1"/>
    <col min="19" max="19" width="10.8515625" style="0" bestFit="1" customWidth="1"/>
  </cols>
  <sheetData>
    <row r="2" spans="1:19" ht="18.7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6" customFormat="1" ht="58.5" customHeight="1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3" t="s">
        <v>12</v>
      </c>
      <c r="M4" s="3" t="s">
        <v>7</v>
      </c>
      <c r="N4" s="4" t="s">
        <v>13</v>
      </c>
      <c r="O4" s="3" t="s">
        <v>7</v>
      </c>
      <c r="P4" s="3" t="s">
        <v>14</v>
      </c>
      <c r="Q4" s="3" t="s">
        <v>7</v>
      </c>
      <c r="R4" s="5" t="s">
        <v>15</v>
      </c>
      <c r="S4" s="3" t="s">
        <v>7</v>
      </c>
    </row>
    <row r="5" spans="1:19" s="6" customFormat="1" ht="16.5">
      <c r="A5" s="7" t="s">
        <v>16</v>
      </c>
      <c r="B5" s="8">
        <f aca="true" t="shared" si="0" ref="B5:B26">F5+L5+N5+P5+R5</f>
        <v>583</v>
      </c>
      <c r="C5" s="4"/>
      <c r="D5" s="4"/>
      <c r="E5" s="4"/>
      <c r="F5" s="4">
        <f aca="true" t="shared" si="1" ref="F5:F26">E5+D5+C5</f>
        <v>0</v>
      </c>
      <c r="G5" s="9">
        <f>F5/B5*100</f>
        <v>0</v>
      </c>
      <c r="H5" s="4">
        <v>340</v>
      </c>
      <c r="I5" s="4">
        <v>213</v>
      </c>
      <c r="J5" s="4"/>
      <c r="K5" s="4"/>
      <c r="L5" s="4">
        <f aca="true" t="shared" si="2" ref="L5:L26">K5+J5+I5+H5</f>
        <v>553</v>
      </c>
      <c r="M5" s="10">
        <f aca="true" t="shared" si="3" ref="M5:M26">L5/B5*100</f>
        <v>94.8542024013722</v>
      </c>
      <c r="N5" s="4"/>
      <c r="O5" s="4">
        <f aca="true" t="shared" si="4" ref="O5:O26">N5/B5*100</f>
        <v>0</v>
      </c>
      <c r="P5" s="4"/>
      <c r="Q5" s="4">
        <f aca="true" t="shared" si="5" ref="Q5:Q26">P5/B5*100</f>
        <v>0</v>
      </c>
      <c r="R5" s="4">
        <v>30</v>
      </c>
      <c r="S5" s="9">
        <f aca="true" t="shared" si="6" ref="S5:S26">R5/B5*100</f>
        <v>5.145797598627787</v>
      </c>
    </row>
    <row r="6" spans="1:19" s="6" customFormat="1" ht="16.5">
      <c r="A6" s="7" t="s">
        <v>17</v>
      </c>
      <c r="B6" s="8">
        <f t="shared" si="0"/>
        <v>527</v>
      </c>
      <c r="C6" s="4"/>
      <c r="D6" s="4"/>
      <c r="E6" s="4">
        <v>38</v>
      </c>
      <c r="F6" s="4">
        <f t="shared" si="1"/>
        <v>38</v>
      </c>
      <c r="G6" s="9">
        <f>F6/B6*100</f>
        <v>7.2106261859582546</v>
      </c>
      <c r="H6" s="4">
        <v>149</v>
      </c>
      <c r="I6" s="4">
        <v>307</v>
      </c>
      <c r="J6" s="4"/>
      <c r="K6" s="4"/>
      <c r="L6" s="4">
        <f t="shared" si="2"/>
        <v>456</v>
      </c>
      <c r="M6" s="10">
        <f t="shared" si="3"/>
        <v>86.52751423149905</v>
      </c>
      <c r="N6" s="4"/>
      <c r="O6" s="4">
        <f t="shared" si="4"/>
        <v>0</v>
      </c>
      <c r="P6" s="4"/>
      <c r="Q6" s="9">
        <f t="shared" si="5"/>
        <v>0</v>
      </c>
      <c r="R6" s="4">
        <v>33</v>
      </c>
      <c r="S6" s="9">
        <f t="shared" si="6"/>
        <v>6.261859582542694</v>
      </c>
    </row>
    <row r="7" spans="1:19" s="6" customFormat="1" ht="16.5">
      <c r="A7" s="7" t="s">
        <v>18</v>
      </c>
      <c r="B7" s="8">
        <f t="shared" si="0"/>
        <v>907</v>
      </c>
      <c r="C7" s="4"/>
      <c r="D7" s="4">
        <v>88</v>
      </c>
      <c r="E7" s="4">
        <v>70</v>
      </c>
      <c r="F7" s="4">
        <f t="shared" si="1"/>
        <v>158</v>
      </c>
      <c r="G7" s="9">
        <f>F7/B7*100</f>
        <v>17.420066152149946</v>
      </c>
      <c r="H7" s="4">
        <v>284</v>
      </c>
      <c r="I7" s="4">
        <v>159</v>
      </c>
      <c r="J7" s="4">
        <v>60</v>
      </c>
      <c r="K7" s="4">
        <v>11</v>
      </c>
      <c r="L7" s="4">
        <f t="shared" si="2"/>
        <v>514</v>
      </c>
      <c r="M7" s="10">
        <f t="shared" si="3"/>
        <v>56.67034178610805</v>
      </c>
      <c r="N7" s="4"/>
      <c r="O7" s="4">
        <f t="shared" si="4"/>
        <v>0</v>
      </c>
      <c r="P7" s="4"/>
      <c r="Q7" s="9">
        <f t="shared" si="5"/>
        <v>0</v>
      </c>
      <c r="R7" s="4">
        <v>235</v>
      </c>
      <c r="S7" s="9">
        <f t="shared" si="6"/>
        <v>25.909592061742003</v>
      </c>
    </row>
    <row r="8" spans="1:19" s="6" customFormat="1" ht="16.5">
      <c r="A8" s="7" t="s">
        <v>19</v>
      </c>
      <c r="B8" s="8">
        <f t="shared" si="0"/>
        <v>947</v>
      </c>
      <c r="C8" s="4">
        <v>10</v>
      </c>
      <c r="D8" s="4">
        <v>24</v>
      </c>
      <c r="E8" s="4">
        <v>53</v>
      </c>
      <c r="F8" s="4">
        <f t="shared" si="1"/>
        <v>87</v>
      </c>
      <c r="G8" s="9">
        <f>F8/B8*100</f>
        <v>9.186906019007392</v>
      </c>
      <c r="H8" s="4">
        <v>270</v>
      </c>
      <c r="I8" s="4">
        <v>133</v>
      </c>
      <c r="J8" s="4">
        <v>185</v>
      </c>
      <c r="K8" s="4">
        <v>65</v>
      </c>
      <c r="L8" s="4">
        <f t="shared" si="2"/>
        <v>653</v>
      </c>
      <c r="M8" s="10">
        <f t="shared" si="3"/>
        <v>68.95459345300951</v>
      </c>
      <c r="N8" s="4"/>
      <c r="O8" s="4">
        <f t="shared" si="4"/>
        <v>0</v>
      </c>
      <c r="P8" s="4"/>
      <c r="Q8" s="9">
        <f t="shared" si="5"/>
        <v>0</v>
      </c>
      <c r="R8" s="4">
        <v>207</v>
      </c>
      <c r="S8" s="9">
        <f t="shared" si="6"/>
        <v>21.858500527983104</v>
      </c>
    </row>
    <row r="9" spans="1:19" s="6" customFormat="1" ht="16.5">
      <c r="A9" s="7" t="s">
        <v>20</v>
      </c>
      <c r="B9" s="8">
        <f t="shared" si="0"/>
        <v>418</v>
      </c>
      <c r="C9" s="4"/>
      <c r="D9" s="4"/>
      <c r="E9" s="4">
        <v>20</v>
      </c>
      <c r="F9" s="4">
        <f t="shared" si="1"/>
        <v>20</v>
      </c>
      <c r="G9" s="9">
        <f>F9/B9*100</f>
        <v>4.784688995215311</v>
      </c>
      <c r="H9" s="4">
        <v>40</v>
      </c>
      <c r="I9" s="4">
        <v>104</v>
      </c>
      <c r="J9" s="4">
        <v>214</v>
      </c>
      <c r="K9" s="4">
        <v>40</v>
      </c>
      <c r="L9" s="4">
        <f t="shared" si="2"/>
        <v>398</v>
      </c>
      <c r="M9" s="10">
        <f t="shared" si="3"/>
        <v>95.21531100478468</v>
      </c>
      <c r="N9" s="4"/>
      <c r="O9" s="4">
        <f t="shared" si="4"/>
        <v>0</v>
      </c>
      <c r="P9" s="4"/>
      <c r="Q9" s="9">
        <f t="shared" si="5"/>
        <v>0</v>
      </c>
      <c r="R9" s="4"/>
      <c r="S9" s="9">
        <f t="shared" si="6"/>
        <v>0</v>
      </c>
    </row>
    <row r="10" spans="1:19" s="6" customFormat="1" ht="16.5">
      <c r="A10" s="7" t="s">
        <v>21</v>
      </c>
      <c r="B10" s="8">
        <f t="shared" si="0"/>
        <v>633</v>
      </c>
      <c r="C10" s="4"/>
      <c r="D10" s="4">
        <v>2</v>
      </c>
      <c r="E10" s="4">
        <v>162</v>
      </c>
      <c r="F10" s="4">
        <f t="shared" si="1"/>
        <v>164</v>
      </c>
      <c r="G10" s="9">
        <v>20</v>
      </c>
      <c r="H10" s="4">
        <v>124</v>
      </c>
      <c r="I10" s="4">
        <v>90</v>
      </c>
      <c r="J10" s="4"/>
      <c r="K10" s="4">
        <v>30</v>
      </c>
      <c r="L10" s="4">
        <f t="shared" si="2"/>
        <v>244</v>
      </c>
      <c r="M10" s="10">
        <f t="shared" si="3"/>
        <v>38.54660347551343</v>
      </c>
      <c r="N10" s="4"/>
      <c r="O10" s="4">
        <f t="shared" si="4"/>
        <v>0</v>
      </c>
      <c r="P10" s="4"/>
      <c r="Q10" s="9">
        <f t="shared" si="5"/>
        <v>0</v>
      </c>
      <c r="R10" s="4">
        <v>225</v>
      </c>
      <c r="S10" s="9">
        <f t="shared" si="6"/>
        <v>35.54502369668246</v>
      </c>
    </row>
    <row r="11" spans="1:19" s="6" customFormat="1" ht="16.5">
      <c r="A11" s="7" t="s">
        <v>22</v>
      </c>
      <c r="B11" s="8">
        <f t="shared" si="0"/>
        <v>320</v>
      </c>
      <c r="C11" s="4"/>
      <c r="D11" s="4"/>
      <c r="E11" s="4"/>
      <c r="F11" s="4">
        <f t="shared" si="1"/>
        <v>0</v>
      </c>
      <c r="G11" s="9">
        <f aca="true" t="shared" si="7" ref="G11:G26">F11/B11*100</f>
        <v>0</v>
      </c>
      <c r="H11" s="4">
        <v>28</v>
      </c>
      <c r="I11" s="4">
        <v>85</v>
      </c>
      <c r="J11" s="4"/>
      <c r="K11" s="4"/>
      <c r="L11" s="4">
        <f t="shared" si="2"/>
        <v>113</v>
      </c>
      <c r="M11" s="10">
        <f t="shared" si="3"/>
        <v>35.3125</v>
      </c>
      <c r="N11" s="4"/>
      <c r="O11" s="4">
        <f t="shared" si="4"/>
        <v>0</v>
      </c>
      <c r="P11" s="4"/>
      <c r="Q11" s="9">
        <f t="shared" si="5"/>
        <v>0</v>
      </c>
      <c r="R11" s="4">
        <v>207</v>
      </c>
      <c r="S11" s="9">
        <f t="shared" si="6"/>
        <v>64.6875</v>
      </c>
    </row>
    <row r="12" spans="1:19" s="6" customFormat="1" ht="16.5">
      <c r="A12" s="7" t="s">
        <v>23</v>
      </c>
      <c r="B12" s="8">
        <f t="shared" si="0"/>
        <v>775</v>
      </c>
      <c r="C12" s="4"/>
      <c r="D12" s="4">
        <v>12</v>
      </c>
      <c r="E12" s="4">
        <v>152</v>
      </c>
      <c r="F12" s="4">
        <f t="shared" si="1"/>
        <v>164</v>
      </c>
      <c r="G12" s="9">
        <f t="shared" si="7"/>
        <v>21.161290322580644</v>
      </c>
      <c r="H12" s="4">
        <v>93</v>
      </c>
      <c r="I12" s="4">
        <v>202</v>
      </c>
      <c r="J12" s="4">
        <v>14</v>
      </c>
      <c r="K12" s="4"/>
      <c r="L12" s="4">
        <f t="shared" si="2"/>
        <v>309</v>
      </c>
      <c r="M12" s="10">
        <f t="shared" si="3"/>
        <v>39.87096774193548</v>
      </c>
      <c r="N12" s="4"/>
      <c r="O12" s="4">
        <f t="shared" si="4"/>
        <v>0</v>
      </c>
      <c r="P12" s="4"/>
      <c r="Q12" s="9">
        <f t="shared" si="5"/>
        <v>0</v>
      </c>
      <c r="R12" s="4">
        <v>302</v>
      </c>
      <c r="S12" s="9">
        <f t="shared" si="6"/>
        <v>38.96774193548387</v>
      </c>
    </row>
    <row r="13" spans="1:19" s="6" customFormat="1" ht="16.5">
      <c r="A13" s="7" t="s">
        <v>24</v>
      </c>
      <c r="B13" s="8">
        <f t="shared" si="0"/>
        <v>571</v>
      </c>
      <c r="C13" s="4"/>
      <c r="D13" s="4"/>
      <c r="E13" s="4">
        <v>43</v>
      </c>
      <c r="F13" s="4">
        <f t="shared" si="1"/>
        <v>43</v>
      </c>
      <c r="G13" s="9">
        <f t="shared" si="7"/>
        <v>7.530647985989491</v>
      </c>
      <c r="H13" s="4">
        <v>139</v>
      </c>
      <c r="I13" s="4">
        <v>140</v>
      </c>
      <c r="J13" s="4">
        <v>184</v>
      </c>
      <c r="K13" s="4"/>
      <c r="L13" s="4">
        <f t="shared" si="2"/>
        <v>463</v>
      </c>
      <c r="M13" s="10">
        <f t="shared" si="3"/>
        <v>81.08581436077058</v>
      </c>
      <c r="N13" s="4"/>
      <c r="O13" s="4">
        <f t="shared" si="4"/>
        <v>0</v>
      </c>
      <c r="P13" s="4"/>
      <c r="Q13" s="9">
        <f t="shared" si="5"/>
        <v>0</v>
      </c>
      <c r="R13" s="4">
        <v>65</v>
      </c>
      <c r="S13" s="9">
        <f t="shared" si="6"/>
        <v>11.38353765323993</v>
      </c>
    </row>
    <row r="14" spans="1:19" s="6" customFormat="1" ht="16.5">
      <c r="A14" s="7" t="s">
        <v>25</v>
      </c>
      <c r="B14" s="8">
        <f t="shared" si="0"/>
        <v>480</v>
      </c>
      <c r="C14" s="4"/>
      <c r="D14" s="4"/>
      <c r="E14" s="4">
        <v>90</v>
      </c>
      <c r="F14" s="4">
        <f t="shared" si="1"/>
        <v>90</v>
      </c>
      <c r="G14" s="9">
        <f t="shared" si="7"/>
        <v>18.75</v>
      </c>
      <c r="H14" s="4">
        <v>181</v>
      </c>
      <c r="I14" s="4">
        <v>27</v>
      </c>
      <c r="J14" s="4">
        <v>52</v>
      </c>
      <c r="K14" s="4">
        <v>20</v>
      </c>
      <c r="L14" s="4">
        <f t="shared" si="2"/>
        <v>280</v>
      </c>
      <c r="M14" s="10">
        <f t="shared" si="3"/>
        <v>58.333333333333336</v>
      </c>
      <c r="N14" s="4"/>
      <c r="O14" s="4">
        <f t="shared" si="4"/>
        <v>0</v>
      </c>
      <c r="P14" s="4">
        <v>40</v>
      </c>
      <c r="Q14" s="9">
        <f t="shared" si="5"/>
        <v>8.333333333333332</v>
      </c>
      <c r="R14" s="4">
        <v>70</v>
      </c>
      <c r="S14" s="9">
        <f t="shared" si="6"/>
        <v>14.583333333333334</v>
      </c>
    </row>
    <row r="15" spans="1:19" s="6" customFormat="1" ht="16.5">
      <c r="A15" s="7" t="s">
        <v>26</v>
      </c>
      <c r="B15" s="8">
        <f t="shared" si="0"/>
        <v>360</v>
      </c>
      <c r="C15" s="4"/>
      <c r="D15" s="4">
        <v>10</v>
      </c>
      <c r="E15" s="4">
        <v>150</v>
      </c>
      <c r="F15" s="4">
        <f t="shared" si="1"/>
        <v>160</v>
      </c>
      <c r="G15" s="9">
        <f t="shared" si="7"/>
        <v>44.44444444444444</v>
      </c>
      <c r="H15" s="4">
        <v>140</v>
      </c>
      <c r="I15" s="4"/>
      <c r="J15" s="4"/>
      <c r="K15" s="4"/>
      <c r="L15" s="4">
        <f t="shared" si="2"/>
        <v>140</v>
      </c>
      <c r="M15" s="10">
        <f t="shared" si="3"/>
        <v>38.88888888888889</v>
      </c>
      <c r="N15" s="4"/>
      <c r="O15" s="4">
        <f t="shared" si="4"/>
        <v>0</v>
      </c>
      <c r="P15" s="4"/>
      <c r="Q15" s="9">
        <f t="shared" si="5"/>
        <v>0</v>
      </c>
      <c r="R15" s="4">
        <v>60</v>
      </c>
      <c r="S15" s="9">
        <f t="shared" si="6"/>
        <v>16.666666666666664</v>
      </c>
    </row>
    <row r="16" spans="1:19" s="6" customFormat="1" ht="16.5">
      <c r="A16" s="7" t="s">
        <v>27</v>
      </c>
      <c r="B16" s="8">
        <f t="shared" si="0"/>
        <v>1073</v>
      </c>
      <c r="C16" s="4"/>
      <c r="D16" s="4"/>
      <c r="E16" s="4">
        <v>108</v>
      </c>
      <c r="F16" s="4">
        <f t="shared" si="1"/>
        <v>108</v>
      </c>
      <c r="G16" s="9">
        <f t="shared" si="7"/>
        <v>10.065237651444548</v>
      </c>
      <c r="H16" s="4">
        <v>129</v>
      </c>
      <c r="I16" s="4">
        <v>202</v>
      </c>
      <c r="J16" s="4">
        <v>205</v>
      </c>
      <c r="K16" s="4"/>
      <c r="L16" s="4">
        <f t="shared" si="2"/>
        <v>536</v>
      </c>
      <c r="M16" s="10">
        <f t="shared" si="3"/>
        <v>49.95340167753961</v>
      </c>
      <c r="N16" s="4">
        <v>20</v>
      </c>
      <c r="O16" s="11">
        <f t="shared" si="4"/>
        <v>1.863932898415657</v>
      </c>
      <c r="P16" s="4"/>
      <c r="Q16" s="9">
        <f t="shared" si="5"/>
        <v>0</v>
      </c>
      <c r="R16" s="4">
        <v>409</v>
      </c>
      <c r="S16" s="9">
        <f t="shared" si="6"/>
        <v>38.11742777260019</v>
      </c>
    </row>
    <row r="17" spans="1:19" s="6" customFormat="1" ht="16.5">
      <c r="A17" s="7" t="s">
        <v>28</v>
      </c>
      <c r="B17" s="8">
        <f t="shared" si="0"/>
        <v>1266</v>
      </c>
      <c r="C17" s="4"/>
      <c r="D17" s="4"/>
      <c r="E17" s="4">
        <v>75</v>
      </c>
      <c r="F17" s="4">
        <f t="shared" si="1"/>
        <v>75</v>
      </c>
      <c r="G17" s="9">
        <f t="shared" si="7"/>
        <v>5.924170616113744</v>
      </c>
      <c r="H17" s="4">
        <v>26</v>
      </c>
      <c r="I17" s="4">
        <v>660</v>
      </c>
      <c r="J17" s="4">
        <v>120</v>
      </c>
      <c r="K17" s="4">
        <v>300</v>
      </c>
      <c r="L17" s="4">
        <f t="shared" si="2"/>
        <v>1106</v>
      </c>
      <c r="M17" s="10">
        <f t="shared" si="3"/>
        <v>87.36176935229068</v>
      </c>
      <c r="N17" s="4"/>
      <c r="O17" s="4">
        <f t="shared" si="4"/>
        <v>0</v>
      </c>
      <c r="P17" s="4"/>
      <c r="Q17" s="9">
        <f t="shared" si="5"/>
        <v>0</v>
      </c>
      <c r="R17" s="4">
        <v>85</v>
      </c>
      <c r="S17" s="9">
        <f t="shared" si="6"/>
        <v>6.714060031595577</v>
      </c>
    </row>
    <row r="18" spans="1:19" s="6" customFormat="1" ht="16.5">
      <c r="A18" s="7" t="s">
        <v>29</v>
      </c>
      <c r="B18" s="8">
        <f t="shared" si="0"/>
        <v>604</v>
      </c>
      <c r="C18" s="4"/>
      <c r="D18" s="4"/>
      <c r="E18" s="4">
        <v>150</v>
      </c>
      <c r="F18" s="4">
        <f t="shared" si="1"/>
        <v>150</v>
      </c>
      <c r="G18" s="9">
        <f t="shared" si="7"/>
        <v>24.834437086092713</v>
      </c>
      <c r="H18" s="4">
        <v>194</v>
      </c>
      <c r="I18" s="4"/>
      <c r="J18" s="4"/>
      <c r="K18" s="4"/>
      <c r="L18" s="4">
        <f t="shared" si="2"/>
        <v>194</v>
      </c>
      <c r="M18" s="10">
        <f t="shared" si="3"/>
        <v>32.11920529801324</v>
      </c>
      <c r="N18" s="4"/>
      <c r="O18" s="4">
        <f t="shared" si="4"/>
        <v>0</v>
      </c>
      <c r="P18" s="4"/>
      <c r="Q18" s="9">
        <f t="shared" si="5"/>
        <v>0</v>
      </c>
      <c r="R18" s="4">
        <v>260</v>
      </c>
      <c r="S18" s="9">
        <f t="shared" si="6"/>
        <v>43.04635761589404</v>
      </c>
    </row>
    <row r="19" spans="1:19" s="6" customFormat="1" ht="16.5">
      <c r="A19" s="7" t="s">
        <v>30</v>
      </c>
      <c r="B19" s="8">
        <f t="shared" si="0"/>
        <v>1138</v>
      </c>
      <c r="C19" s="4">
        <v>22</v>
      </c>
      <c r="D19" s="4">
        <v>32</v>
      </c>
      <c r="E19" s="4">
        <v>326</v>
      </c>
      <c r="F19" s="4">
        <f t="shared" si="1"/>
        <v>380</v>
      </c>
      <c r="G19" s="9">
        <f t="shared" si="7"/>
        <v>33.391915641476274</v>
      </c>
      <c r="H19" s="4">
        <v>415</v>
      </c>
      <c r="I19" s="4">
        <v>140</v>
      </c>
      <c r="J19" s="4">
        <v>35</v>
      </c>
      <c r="K19" s="4">
        <v>75</v>
      </c>
      <c r="L19" s="4">
        <f t="shared" si="2"/>
        <v>665</v>
      </c>
      <c r="M19" s="10">
        <f t="shared" si="3"/>
        <v>58.435852372583476</v>
      </c>
      <c r="N19" s="4"/>
      <c r="O19" s="4">
        <f t="shared" si="4"/>
        <v>0</v>
      </c>
      <c r="P19" s="4"/>
      <c r="Q19" s="9">
        <f t="shared" si="5"/>
        <v>0</v>
      </c>
      <c r="R19" s="4">
        <v>93</v>
      </c>
      <c r="S19" s="9">
        <f t="shared" si="6"/>
        <v>8.172231985940245</v>
      </c>
    </row>
    <row r="20" spans="1:19" s="6" customFormat="1" ht="16.5">
      <c r="A20" s="7" t="s">
        <v>31</v>
      </c>
      <c r="B20" s="8">
        <f t="shared" si="0"/>
        <v>628</v>
      </c>
      <c r="C20" s="4"/>
      <c r="D20" s="4">
        <v>18</v>
      </c>
      <c r="E20" s="4">
        <v>64</v>
      </c>
      <c r="F20" s="4">
        <f t="shared" si="1"/>
        <v>82</v>
      </c>
      <c r="G20" s="9">
        <f t="shared" si="7"/>
        <v>13.05732484076433</v>
      </c>
      <c r="H20" s="4">
        <v>369</v>
      </c>
      <c r="I20" s="4">
        <v>117</v>
      </c>
      <c r="J20" s="4">
        <v>60</v>
      </c>
      <c r="K20" s="4"/>
      <c r="L20" s="4">
        <f t="shared" si="2"/>
        <v>546</v>
      </c>
      <c r="M20" s="10">
        <f t="shared" si="3"/>
        <v>86.94267515923568</v>
      </c>
      <c r="N20" s="4"/>
      <c r="O20" s="4">
        <f t="shared" si="4"/>
        <v>0</v>
      </c>
      <c r="P20" s="4"/>
      <c r="Q20" s="9">
        <f t="shared" si="5"/>
        <v>0</v>
      </c>
      <c r="R20" s="4"/>
      <c r="S20" s="9">
        <f t="shared" si="6"/>
        <v>0</v>
      </c>
    </row>
    <row r="21" spans="1:19" s="6" customFormat="1" ht="16.5">
      <c r="A21" s="7" t="s">
        <v>32</v>
      </c>
      <c r="B21" s="8">
        <f t="shared" si="0"/>
        <v>406</v>
      </c>
      <c r="C21" s="4"/>
      <c r="D21" s="4"/>
      <c r="E21" s="4"/>
      <c r="F21" s="4">
        <f t="shared" si="1"/>
        <v>0</v>
      </c>
      <c r="G21" s="9">
        <f t="shared" si="7"/>
        <v>0</v>
      </c>
      <c r="H21" s="4">
        <v>70</v>
      </c>
      <c r="I21" s="4">
        <v>147</v>
      </c>
      <c r="J21" s="4"/>
      <c r="K21" s="4"/>
      <c r="L21" s="4">
        <f t="shared" si="2"/>
        <v>217</v>
      </c>
      <c r="M21" s="10">
        <f t="shared" si="3"/>
        <v>53.44827586206896</v>
      </c>
      <c r="N21" s="4"/>
      <c r="O21" s="11">
        <f t="shared" si="4"/>
        <v>0</v>
      </c>
      <c r="P21" s="4"/>
      <c r="Q21" s="9">
        <f t="shared" si="5"/>
        <v>0</v>
      </c>
      <c r="R21" s="4">
        <v>189</v>
      </c>
      <c r="S21" s="9">
        <f t="shared" si="6"/>
        <v>46.55172413793103</v>
      </c>
    </row>
    <row r="22" spans="1:19" s="6" customFormat="1" ht="16.5">
      <c r="A22" s="7" t="s">
        <v>33</v>
      </c>
      <c r="B22" s="8">
        <f t="shared" si="0"/>
        <v>180</v>
      </c>
      <c r="C22" s="4"/>
      <c r="D22" s="4"/>
      <c r="E22" s="4">
        <v>35</v>
      </c>
      <c r="F22" s="4">
        <f t="shared" si="1"/>
        <v>35</v>
      </c>
      <c r="G22" s="9">
        <f t="shared" si="7"/>
        <v>19.444444444444446</v>
      </c>
      <c r="H22" s="4">
        <v>25</v>
      </c>
      <c r="I22" s="4">
        <v>60</v>
      </c>
      <c r="J22" s="4">
        <v>60</v>
      </c>
      <c r="K22" s="4"/>
      <c r="L22" s="4">
        <f t="shared" si="2"/>
        <v>145</v>
      </c>
      <c r="M22" s="10">
        <f t="shared" si="3"/>
        <v>80.55555555555556</v>
      </c>
      <c r="N22" s="4"/>
      <c r="O22" s="4">
        <f t="shared" si="4"/>
        <v>0</v>
      </c>
      <c r="P22" s="4"/>
      <c r="Q22" s="9">
        <f t="shared" si="5"/>
        <v>0</v>
      </c>
      <c r="R22" s="4"/>
      <c r="S22" s="9">
        <f t="shared" si="6"/>
        <v>0</v>
      </c>
    </row>
    <row r="23" spans="1:19" s="14" customFormat="1" ht="16.5">
      <c r="A23" s="7" t="s">
        <v>34</v>
      </c>
      <c r="B23" s="8">
        <f t="shared" si="0"/>
        <v>1044</v>
      </c>
      <c r="C23" s="12"/>
      <c r="D23" s="12"/>
      <c r="E23" s="12">
        <v>150</v>
      </c>
      <c r="F23" s="12">
        <f t="shared" si="1"/>
        <v>150</v>
      </c>
      <c r="G23" s="13">
        <f t="shared" si="7"/>
        <v>14.367816091954023</v>
      </c>
      <c r="H23" s="12">
        <v>215</v>
      </c>
      <c r="I23" s="12">
        <v>276</v>
      </c>
      <c r="J23" s="12">
        <v>84</v>
      </c>
      <c r="K23" s="12">
        <v>100</v>
      </c>
      <c r="L23" s="4">
        <f t="shared" si="2"/>
        <v>675</v>
      </c>
      <c r="M23" s="10">
        <f t="shared" si="3"/>
        <v>64.65517241379311</v>
      </c>
      <c r="N23" s="12"/>
      <c r="O23" s="11">
        <f t="shared" si="4"/>
        <v>0</v>
      </c>
      <c r="P23" s="12"/>
      <c r="Q23" s="13">
        <f t="shared" si="5"/>
        <v>0</v>
      </c>
      <c r="R23" s="12">
        <v>219</v>
      </c>
      <c r="S23" s="9">
        <f t="shared" si="6"/>
        <v>20.977011494252874</v>
      </c>
    </row>
    <row r="24" spans="1:19" s="6" customFormat="1" ht="16.5">
      <c r="A24" s="7" t="s">
        <v>35</v>
      </c>
      <c r="B24" s="8">
        <f t="shared" si="0"/>
        <v>1023</v>
      </c>
      <c r="C24" s="4"/>
      <c r="D24" s="4">
        <v>18</v>
      </c>
      <c r="E24" s="4">
        <v>5</v>
      </c>
      <c r="F24" s="4">
        <f t="shared" si="1"/>
        <v>23</v>
      </c>
      <c r="G24" s="9">
        <f t="shared" si="7"/>
        <v>2.248289345063539</v>
      </c>
      <c r="H24" s="4">
        <v>271</v>
      </c>
      <c r="I24" s="4">
        <v>210</v>
      </c>
      <c r="J24" s="4">
        <v>75</v>
      </c>
      <c r="K24" s="4">
        <v>0</v>
      </c>
      <c r="L24" s="4">
        <f t="shared" si="2"/>
        <v>556</v>
      </c>
      <c r="M24" s="10">
        <f t="shared" si="3"/>
        <v>54.34995112414467</v>
      </c>
      <c r="N24" s="9">
        <v>180</v>
      </c>
      <c r="O24" s="11">
        <f t="shared" si="4"/>
        <v>17.595307917888565</v>
      </c>
      <c r="P24" s="4">
        <v>88</v>
      </c>
      <c r="Q24" s="9">
        <f t="shared" si="5"/>
        <v>8.60215053763441</v>
      </c>
      <c r="R24" s="4">
        <v>176</v>
      </c>
      <c r="S24" s="9">
        <f t="shared" si="6"/>
        <v>17.20430107526882</v>
      </c>
    </row>
    <row r="25" spans="1:19" s="6" customFormat="1" ht="16.5">
      <c r="A25" s="7" t="s">
        <v>36</v>
      </c>
      <c r="B25" s="8">
        <f t="shared" si="0"/>
        <v>780</v>
      </c>
      <c r="C25" s="4"/>
      <c r="D25" s="4"/>
      <c r="E25" s="4">
        <v>60</v>
      </c>
      <c r="F25" s="4">
        <f t="shared" si="1"/>
        <v>60</v>
      </c>
      <c r="G25" s="9">
        <f t="shared" si="7"/>
        <v>7.6923076923076925</v>
      </c>
      <c r="H25" s="4">
        <v>51</v>
      </c>
      <c r="I25" s="4">
        <v>390</v>
      </c>
      <c r="J25" s="4">
        <v>109</v>
      </c>
      <c r="K25" s="4">
        <v>70</v>
      </c>
      <c r="L25" s="4">
        <f t="shared" si="2"/>
        <v>620</v>
      </c>
      <c r="M25" s="10">
        <f t="shared" si="3"/>
        <v>79.48717948717949</v>
      </c>
      <c r="N25" s="4"/>
      <c r="O25" s="4">
        <f t="shared" si="4"/>
        <v>0</v>
      </c>
      <c r="P25" s="4"/>
      <c r="Q25" s="9">
        <f t="shared" si="5"/>
        <v>0</v>
      </c>
      <c r="R25" s="4">
        <v>100</v>
      </c>
      <c r="S25" s="9">
        <f t="shared" si="6"/>
        <v>12.82051282051282</v>
      </c>
    </row>
    <row r="26" spans="1:19" s="6" customFormat="1" ht="16.5">
      <c r="A26" s="15" t="s">
        <v>37</v>
      </c>
      <c r="B26" s="16">
        <f t="shared" si="0"/>
        <v>14663</v>
      </c>
      <c r="C26" s="17">
        <f>SUM(C6:C25)</f>
        <v>32</v>
      </c>
      <c r="D26" s="17">
        <f>SUM(D5:D25)</f>
        <v>204</v>
      </c>
      <c r="E26" s="17">
        <f>SUM(E5:E25)</f>
        <v>1751</v>
      </c>
      <c r="F26" s="17">
        <f t="shared" si="1"/>
        <v>1987</v>
      </c>
      <c r="G26" s="18">
        <f t="shared" si="7"/>
        <v>13.551115051490145</v>
      </c>
      <c r="H26" s="17">
        <f>SUM(H5:H25)</f>
        <v>3553</v>
      </c>
      <c r="I26" s="17">
        <f>SUM(I5:I25)</f>
        <v>3662</v>
      </c>
      <c r="J26" s="17">
        <f>SUM(J5:J25)</f>
        <v>1457</v>
      </c>
      <c r="K26" s="17">
        <f>SUM(K5:K25)</f>
        <v>711</v>
      </c>
      <c r="L26" s="17">
        <f t="shared" si="2"/>
        <v>9383</v>
      </c>
      <c r="M26" s="19">
        <f t="shared" si="3"/>
        <v>63.99099774943736</v>
      </c>
      <c r="N26" s="17">
        <f>SUM(N5:N25)</f>
        <v>200</v>
      </c>
      <c r="O26" s="9">
        <f t="shared" si="4"/>
        <v>1.3639773579758576</v>
      </c>
      <c r="P26" s="17">
        <f>SUM(P5:P25)</f>
        <v>128</v>
      </c>
      <c r="Q26" s="18">
        <f t="shared" si="5"/>
        <v>0.8729455091045489</v>
      </c>
      <c r="R26" s="17">
        <f>SUM(R5:R25)</f>
        <v>2965</v>
      </c>
      <c r="S26" s="18">
        <f t="shared" si="6"/>
        <v>20.22096433199209</v>
      </c>
    </row>
    <row r="27" spans="1:19" ht="16.5">
      <c r="A27" s="20"/>
      <c r="B27" s="21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4"/>
      <c r="N27" s="22"/>
      <c r="O27" s="23"/>
      <c r="P27" s="22"/>
      <c r="Q27" s="23"/>
      <c r="R27" s="22"/>
      <c r="S27" s="23"/>
    </row>
    <row r="28" spans="1:19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5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6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</row>
    <row r="31" spans="1:19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5"/>
      <c r="S31" s="25"/>
    </row>
    <row r="32" spans="2:19" ht="12.7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</sheetData>
  <sheetProtection/>
  <mergeCells count="1">
    <mergeCell ref="A2:S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info-tat</cp:lastModifiedBy>
  <dcterms:created xsi:type="dcterms:W3CDTF">2012-09-06T11:15:29Z</dcterms:created>
  <dcterms:modified xsi:type="dcterms:W3CDTF">2012-09-07T05:25:38Z</dcterms:modified>
  <cp:category/>
  <cp:version/>
  <cp:contentType/>
  <cp:contentStatus/>
</cp:coreProperties>
</file>